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95691b698d4fc027b82d52ed463b2b23657c3f69/48611185714/29cf459c-c5d5-46f7-a430-cb4a0f20566f/"/>
    </mc:Choice>
  </mc:AlternateContent>
  <xr:revisionPtr revIDLastSave="0" documentId="13_ncr:1_{1F103B28-705B-429B-AA57-60AA91AA8AB9}" xr6:coauthVersionLast="47" xr6:coauthVersionMax="47" xr10:uidLastSave="{00000000-0000-0000-0000-000000000000}"/>
  <bookViews>
    <workbookView xWindow="-110" yWindow="-110" windowWidth="19420" windowHeight="10420" xr2:uid="{DDD335D3-9C53-4114-8620-BE14AA533763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9" i="1" s="1"/>
  <c r="E28" i="1" s="1"/>
  <c r="E29" i="1" s="1"/>
  <c r="C18" i="1"/>
  <c r="K30" i="1"/>
  <c r="J30" i="1"/>
  <c r="H30" i="1"/>
  <c r="G30" i="1"/>
  <c r="F30" i="1"/>
  <c r="D30" i="1"/>
  <c r="K29" i="1"/>
  <c r="J29" i="1"/>
  <c r="H29" i="1"/>
  <c r="G29" i="1"/>
  <c r="F29" i="1"/>
  <c r="D29" i="1"/>
  <c r="E17" i="1"/>
  <c r="E16" i="1"/>
  <c r="E15" i="1"/>
  <c r="E18" i="1" l="1"/>
  <c r="E19" i="1" s="1"/>
  <c r="C20" i="1" s="1"/>
  <c r="C19" i="1"/>
  <c r="C28" i="1" s="1"/>
  <c r="E30" i="1"/>
  <c r="C21" i="1" l="1"/>
  <c r="C29" i="1"/>
  <c r="I28" i="1"/>
  <c r="C30" i="1"/>
  <c r="I30" i="1" l="1"/>
  <c r="I29" i="1"/>
</calcChain>
</file>

<file path=xl/sharedStrings.xml><?xml version="1.0" encoding="utf-8"?>
<sst xmlns="http://schemas.openxmlformats.org/spreadsheetml/2006/main" count="48" uniqueCount="34">
  <si>
    <t>Lisa 1</t>
  </si>
  <si>
    <t>TAT eelarve kulukohtade kaupa</t>
  </si>
  <si>
    <t>TAT nimi:  Laste ja perede toetamine</t>
  </si>
  <si>
    <t>Toidu- ja esmatarbekaubad enim puudust kannatavatele inimestele</t>
  </si>
  <si>
    <t>TAT elluviija: Sotsiaalministeerium</t>
  </si>
  <si>
    <t>Rea nr</t>
  </si>
  <si>
    <t>Kulukoht</t>
  </si>
  <si>
    <t>Aasta</t>
  </si>
  <si>
    <t>Kokku</t>
  </si>
  <si>
    <t xml:space="preserve">Abikõlblik kulu </t>
  </si>
  <si>
    <t>2023-2024</t>
  </si>
  <si>
    <t>Toidu- ja esmase materiaalse abi andmise kulud</t>
  </si>
  <si>
    <t>2</t>
  </si>
  <si>
    <t>Annetatud toidu kogumise ja jagamise kulud</t>
  </si>
  <si>
    <t>3</t>
  </si>
  <si>
    <t>4</t>
  </si>
  <si>
    <t>Ühtse määra kulu 7% (realt 1)</t>
  </si>
  <si>
    <t>6</t>
  </si>
  <si>
    <t>TAT finantsplaan</t>
  </si>
  <si>
    <t>Finantsallikate jaotus</t>
  </si>
  <si>
    <t>Summa</t>
  </si>
  <si>
    <t>Osakaal (%)</t>
  </si>
  <si>
    <t>Toetus kokku (rida 1.1 + rida 1.2)</t>
  </si>
  <si>
    <t>1.1</t>
  </si>
  <si>
    <t>1.2</t>
  </si>
  <si>
    <t>sh riiklik kaasfinantseering</t>
  </si>
  <si>
    <t>Sihtrühmale kaasnevate meetmete pakkumine: innovaatilised lahendused annetatud toiduabi kogumiseks ja jagamiseks</t>
  </si>
  <si>
    <t>Kokku (rida 1 + rida 2 + rida 3 + rida 4)</t>
  </si>
  <si>
    <t>Jaotamata eelarve (2025–2026)</t>
  </si>
  <si>
    <t>Eelarve kokku (2023–2026)</t>
  </si>
  <si>
    <t>sh ESF+ osalus (kuni 90%)</t>
  </si>
  <si>
    <t>Sotsiaalkaitseministri 27.04.2023 käskkirjaga nr 80 kinnitatud toetuse andmise tingimused “Toidu- ja esmatarbekaubad enim puudust kannatavatele inimestele“</t>
  </si>
  <si>
    <t>TAT abikõlblikkuse periood: 01.10.2022–31.12.2027</t>
  </si>
  <si>
    <t>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</si>
</sst>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0"/>
      <color rgb="FF1A1A1A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77">
    <xf numFmtId="0" fontId="0" fillId="0" borderId="0" xfId="0"/>
    <xf numFmtId="0" fontId="3" fillId="0" borderId="1" xfId="1" applyFont="1" applyBorder="1" applyAlignment="1">
      <alignment horizontal="center" vertical="top" wrapText="1"/>
    </xf>
    <xf numFmtId="3" fontId="3" fillId="0" borderId="1" xfId="2" applyNumberFormat="1" applyFont="1" applyBorder="1" applyAlignment="1">
      <alignment horizontal="center"/>
    </xf>
    <xf numFmtId="3" fontId="3" fillId="0" borderId="1" xfId="1" applyNumberFormat="1" applyFont="1" applyBorder="1" applyAlignment="1">
      <alignment horizontal="center" vertical="top" wrapText="1"/>
    </xf>
    <xf numFmtId="0" fontId="1" fillId="0" borderId="0" xfId="0" applyFont="1"/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wrapText="1"/>
    </xf>
    <xf numFmtId="3" fontId="2" fillId="2" borderId="0" xfId="1" applyNumberFormat="1" applyFill="1" applyAlignment="1">
      <alignment horizontal="right"/>
    </xf>
    <xf numFmtId="3" fontId="2" fillId="0" borderId="0" xfId="1" applyNumberFormat="1" applyAlignment="1">
      <alignment horizontal="right"/>
    </xf>
    <xf numFmtId="0" fontId="2" fillId="0" borderId="0" xfId="1" applyAlignment="1">
      <alignment horizontal="left"/>
    </xf>
    <xf numFmtId="0" fontId="2" fillId="0" borderId="0" xfId="1" applyAlignment="1">
      <alignment wrapText="1"/>
    </xf>
    <xf numFmtId="0" fontId="2" fillId="0" borderId="3" xfId="1" applyBorder="1" applyAlignment="1">
      <alignment horizontal="left" vertical="top"/>
    </xf>
    <xf numFmtId="0" fontId="3" fillId="0" borderId="4" xfId="1" applyFont="1" applyBorder="1" applyAlignment="1">
      <alignment horizontal="center" vertical="top" wrapText="1"/>
    </xf>
    <xf numFmtId="3" fontId="3" fillId="0" borderId="6" xfId="2" applyNumberFormat="1" applyFont="1" applyBorder="1" applyAlignment="1">
      <alignment horizontal="center" vertical="top"/>
    </xf>
    <xf numFmtId="0" fontId="3" fillId="0" borderId="9" xfId="1" applyFont="1" applyBorder="1" applyAlignment="1">
      <alignment horizontal="center" vertical="top" wrapText="1"/>
    </xf>
    <xf numFmtId="3" fontId="3" fillId="0" borderId="2" xfId="1" applyNumberFormat="1" applyFont="1" applyBorder="1" applyAlignment="1">
      <alignment horizontal="center" vertical="top" wrapText="1"/>
    </xf>
    <xf numFmtId="3" fontId="3" fillId="0" borderId="10" xfId="1" applyNumberFormat="1" applyFont="1" applyBorder="1" applyAlignment="1">
      <alignment horizontal="center" vertical="top" wrapText="1"/>
    </xf>
    <xf numFmtId="0" fontId="3" fillId="0" borderId="9" xfId="1" applyFont="1" applyBorder="1" applyAlignment="1">
      <alignment horizontal="left" vertical="top"/>
    </xf>
    <xf numFmtId="3" fontId="3" fillId="0" borderId="1" xfId="1" applyNumberFormat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3" fillId="0" borderId="10" xfId="1" applyFont="1" applyBorder="1" applyAlignment="1">
      <alignment vertical="top"/>
    </xf>
    <xf numFmtId="49" fontId="2" fillId="0" borderId="9" xfId="1" applyNumberFormat="1" applyBorder="1" applyAlignment="1">
      <alignment horizontal="left" vertical="top"/>
    </xf>
    <xf numFmtId="3" fontId="2" fillId="2" borderId="1" xfId="1" applyNumberFormat="1" applyFill="1" applyBorder="1" applyAlignment="1">
      <alignment vertical="top"/>
    </xf>
    <xf numFmtId="0" fontId="2" fillId="0" borderId="10" xfId="1" applyBorder="1" applyAlignment="1">
      <alignment vertical="top"/>
    </xf>
    <xf numFmtId="0" fontId="3" fillId="2" borderId="1" xfId="1" applyFont="1" applyFill="1" applyBorder="1" applyAlignment="1">
      <alignment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0" xfId="1" applyFont="1" applyAlignment="1">
      <alignment horizontal="left"/>
    </xf>
    <xf numFmtId="0" fontId="2" fillId="2" borderId="0" xfId="1" applyFill="1" applyAlignment="1">
      <alignment wrapText="1"/>
    </xf>
    <xf numFmtId="49" fontId="3" fillId="0" borderId="0" xfId="1" applyNumberFormat="1" applyFont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  <xf numFmtId="3" fontId="3" fillId="0" borderId="0" xfId="2" applyNumberFormat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4" fillId="2" borderId="0" xfId="0" applyFont="1" applyFill="1"/>
    <xf numFmtId="0" fontId="2" fillId="2" borderId="1" xfId="1" applyFill="1" applyBorder="1" applyAlignment="1">
      <alignment vertical="top" wrapText="1" shrinkToFit="1"/>
    </xf>
    <xf numFmtId="0" fontId="3" fillId="0" borderId="1" xfId="1" applyFont="1" applyBorder="1" applyAlignment="1">
      <alignment horizontal="center" vertical="center"/>
    </xf>
    <xf numFmtId="49" fontId="2" fillId="0" borderId="12" xfId="1" applyNumberFormat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 wrapText="1"/>
    </xf>
    <xf numFmtId="3" fontId="2" fillId="2" borderId="13" xfId="1" applyNumberFormat="1" applyFill="1" applyBorder="1" applyAlignment="1">
      <alignment vertical="top"/>
    </xf>
    <xf numFmtId="0" fontId="2" fillId="0" borderId="14" xfId="1" applyBorder="1" applyAlignment="1">
      <alignment vertical="top"/>
    </xf>
    <xf numFmtId="0" fontId="2" fillId="0" borderId="1" xfId="1" applyBorder="1" applyAlignment="1">
      <alignment horizontal="center" vertical="top"/>
    </xf>
    <xf numFmtId="0" fontId="3" fillId="0" borderId="1" xfId="1" applyFont="1" applyBorder="1" applyAlignment="1">
      <alignment horizontal="center" vertical="top"/>
    </xf>
    <xf numFmtId="0" fontId="3" fillId="0" borderId="1" xfId="1" applyFont="1" applyBorder="1" applyAlignment="1">
      <alignment horizontal="left" vertical="top"/>
    </xf>
    <xf numFmtId="49" fontId="3" fillId="0" borderId="1" xfId="1" applyNumberFormat="1" applyFont="1" applyBorder="1" applyAlignment="1">
      <alignment vertical="center"/>
    </xf>
    <xf numFmtId="3" fontId="2" fillId="0" borderId="0" xfId="1" applyNumberFormat="1" applyAlignment="1">
      <alignment vertical="center"/>
    </xf>
    <xf numFmtId="3" fontId="3" fillId="0" borderId="0" xfId="1" applyNumberFormat="1" applyFont="1" applyAlignment="1">
      <alignment horizontal="center" vertical="top" wrapText="1"/>
    </xf>
    <xf numFmtId="3" fontId="3" fillId="0" borderId="0" xfId="1" applyNumberFormat="1" applyFont="1" applyAlignment="1">
      <alignment vertical="center"/>
    </xf>
    <xf numFmtId="3" fontId="3" fillId="0" borderId="0" xfId="1" applyNumberFormat="1" applyFont="1" applyAlignment="1">
      <alignment vertical="top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vertical="top" wrapText="1"/>
    </xf>
    <xf numFmtId="3" fontId="2" fillId="0" borderId="1" xfId="1" applyNumberForma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3" fillId="0" borderId="1" xfId="1" applyNumberFormat="1" applyFont="1" applyBorder="1" applyAlignment="1">
      <alignment horizontal="center" vertical="top" wrapText="1"/>
    </xf>
    <xf numFmtId="4" fontId="2" fillId="0" borderId="1" xfId="1" applyNumberFormat="1" applyBorder="1" applyAlignment="1">
      <alignment vertical="center"/>
    </xf>
    <xf numFmtId="4" fontId="3" fillId="0" borderId="1" xfId="1" applyNumberFormat="1" applyFont="1" applyBorder="1" applyAlignment="1">
      <alignment vertical="center"/>
    </xf>
    <xf numFmtId="4" fontId="3" fillId="2" borderId="1" xfId="1" applyNumberFormat="1" applyFont="1" applyFill="1" applyBorder="1" applyAlignment="1">
      <alignment vertical="top"/>
    </xf>
    <xf numFmtId="4" fontId="2" fillId="2" borderId="1" xfId="1" applyNumberFormat="1" applyFill="1" applyBorder="1" applyAlignment="1">
      <alignment vertical="top"/>
    </xf>
    <xf numFmtId="4" fontId="2" fillId="2" borderId="13" xfId="1" applyNumberFormat="1" applyFill="1" applyBorder="1" applyAlignment="1">
      <alignment vertical="top"/>
    </xf>
    <xf numFmtId="4" fontId="3" fillId="0" borderId="1" xfId="1" applyNumberFormat="1" applyFont="1" applyBorder="1" applyAlignment="1">
      <alignment vertical="top"/>
    </xf>
    <xf numFmtId="3" fontId="3" fillId="0" borderId="5" xfId="2" applyNumberFormat="1" applyFont="1" applyBorder="1" applyAlignment="1">
      <alignment horizontal="center" vertical="top" wrapText="1"/>
    </xf>
    <xf numFmtId="3" fontId="3" fillId="0" borderId="8" xfId="2" applyNumberFormat="1" applyFont="1" applyBorder="1" applyAlignment="1">
      <alignment horizontal="center" vertical="top" wrapText="1"/>
    </xf>
    <xf numFmtId="3" fontId="3" fillId="0" borderId="5" xfId="2" applyNumberFormat="1" applyFont="1" applyBorder="1" applyAlignment="1">
      <alignment horizontal="center" vertical="top"/>
    </xf>
    <xf numFmtId="3" fontId="3" fillId="0" borderId="7" xfId="2" applyNumberFormat="1" applyFont="1" applyBorder="1" applyAlignment="1">
      <alignment horizontal="center" vertical="top"/>
    </xf>
    <xf numFmtId="0" fontId="3" fillId="0" borderId="1" xfId="1" applyFont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/>
    </xf>
    <xf numFmtId="0" fontId="2" fillId="0" borderId="0" xfId="1" applyAlignment="1">
      <alignment horizontal="left" vertical="top" wrapText="1"/>
    </xf>
    <xf numFmtId="3" fontId="3" fillId="0" borderId="0" xfId="1" applyNumberFormat="1" applyFont="1" applyAlignment="1">
      <alignment horizontal="center" vertical="center"/>
    </xf>
    <xf numFmtId="4" fontId="5" fillId="0" borderId="2" xfId="0" applyNumberFormat="1" applyFont="1" applyBorder="1" applyAlignment="1">
      <alignment horizontal="center"/>
    </xf>
    <xf numFmtId="4" fontId="5" fillId="0" borderId="15" xfId="0" applyNumberFormat="1" applyFont="1" applyBorder="1" applyAlignment="1">
      <alignment horizontal="center"/>
    </xf>
    <xf numFmtId="4" fontId="5" fillId="0" borderId="11" xfId="0" applyNumberFormat="1" applyFont="1" applyBorder="1" applyAlignment="1">
      <alignment horizontal="center"/>
    </xf>
    <xf numFmtId="4" fontId="3" fillId="0" borderId="2" xfId="1" applyNumberFormat="1" applyFont="1" applyBorder="1" applyAlignment="1">
      <alignment horizontal="center" vertical="top"/>
    </xf>
    <xf numFmtId="4" fontId="3" fillId="0" borderId="15" xfId="1" applyNumberFormat="1" applyFont="1" applyBorder="1" applyAlignment="1">
      <alignment horizontal="center" vertical="top"/>
    </xf>
    <xf numFmtId="4" fontId="3" fillId="0" borderId="11" xfId="1" applyNumberFormat="1" applyFont="1" applyBorder="1" applyAlignment="1">
      <alignment horizontal="center" vertical="top"/>
    </xf>
    <xf numFmtId="0" fontId="2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/>
    </xf>
  </cellXfs>
  <cellStyles count="3">
    <cellStyle name="Koma 2" xfId="2" xr:uid="{21912E82-4C4E-4CB1-97EE-9A4501314179}"/>
    <cellStyle name="Normaallaad" xfId="0" builtinId="0"/>
    <cellStyle name="Normaallaad 2" xfId="1" xr:uid="{6E526C43-207D-4421-8DE2-0EDB2BC2BD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717BB-C9AD-4FB7-A934-EBCB7D02E23F}">
  <dimension ref="A1:L30"/>
  <sheetViews>
    <sheetView tabSelected="1" workbookViewId="0">
      <selection activeCell="G4" sqref="G4"/>
    </sheetView>
  </sheetViews>
  <sheetFormatPr defaultRowHeight="14.5" x14ac:dyDescent="0.35"/>
  <cols>
    <col min="1" max="1" width="4.453125" customWidth="1"/>
    <col min="2" max="2" width="31.1796875" customWidth="1"/>
    <col min="3" max="3" width="11.453125" customWidth="1"/>
    <col min="4" max="4" width="11.7265625" bestFit="1" customWidth="1"/>
    <col min="5" max="5" width="12.7265625" style="4" bestFit="1" customWidth="1"/>
    <col min="6" max="6" width="9.453125" bestFit="1" customWidth="1"/>
    <col min="7" max="7" width="11.7265625" bestFit="1" customWidth="1"/>
    <col min="8" max="8" width="9.1796875" bestFit="1" customWidth="1"/>
    <col min="9" max="9" width="10.26953125" customWidth="1"/>
    <col min="10" max="10" width="8.81640625" customWidth="1"/>
    <col min="11" max="11" width="12.7265625" bestFit="1" customWidth="1"/>
    <col min="12" max="12" width="9.26953125" customWidth="1"/>
  </cols>
  <sheetData>
    <row r="1" spans="1:10" ht="25.5" customHeight="1" x14ac:dyDescent="0.35">
      <c r="C1" s="75" t="s">
        <v>31</v>
      </c>
      <c r="D1" s="75"/>
      <c r="E1" s="75"/>
      <c r="F1" s="75"/>
      <c r="J1" s="4"/>
    </row>
    <row r="2" spans="1:10" ht="30" customHeight="1" x14ac:dyDescent="0.35">
      <c r="C2" s="75"/>
      <c r="D2" s="75"/>
      <c r="E2" s="75"/>
      <c r="F2" s="75"/>
      <c r="J2" s="4"/>
    </row>
    <row r="3" spans="1:10" ht="15" customHeight="1" x14ac:dyDescent="0.35">
      <c r="F3" s="52" t="s">
        <v>0</v>
      </c>
      <c r="J3" s="4"/>
    </row>
    <row r="4" spans="1:10" ht="15" customHeight="1" x14ac:dyDescent="0.35">
      <c r="F4" s="53" t="s">
        <v>33</v>
      </c>
      <c r="J4" s="4"/>
    </row>
    <row r="5" spans="1:10" ht="14.5" customHeight="1" x14ac:dyDescent="0.35">
      <c r="E5" s="76"/>
      <c r="F5" s="76"/>
      <c r="J5" s="4"/>
    </row>
    <row r="6" spans="1:10" x14ac:dyDescent="0.35">
      <c r="A6" s="26" t="s">
        <v>1</v>
      </c>
      <c r="B6" s="10"/>
      <c r="J6" s="4"/>
    </row>
    <row r="7" spans="1:10" x14ac:dyDescent="0.35">
      <c r="A7" s="9" t="s">
        <v>32</v>
      </c>
      <c r="B7" s="27"/>
      <c r="J7" s="4"/>
    </row>
    <row r="8" spans="1:10" ht="14.5" customHeight="1" x14ac:dyDescent="0.35">
      <c r="A8" s="9" t="s">
        <v>2</v>
      </c>
      <c r="B8" s="67" t="s">
        <v>3</v>
      </c>
      <c r="C8" s="67"/>
      <c r="D8" s="67"/>
      <c r="E8" s="67"/>
      <c r="F8" s="67"/>
      <c r="G8" s="67"/>
      <c r="H8" s="67"/>
    </row>
    <row r="9" spans="1:10" x14ac:dyDescent="0.35">
      <c r="A9" s="9" t="s">
        <v>4</v>
      </c>
      <c r="B9" s="10"/>
    </row>
    <row r="10" spans="1:10" x14ac:dyDescent="0.35">
      <c r="A10" s="9"/>
      <c r="B10" s="10"/>
    </row>
    <row r="11" spans="1:10" ht="26" x14ac:dyDescent="0.35">
      <c r="A11" s="25" t="s">
        <v>5</v>
      </c>
      <c r="B11" s="1" t="s">
        <v>6</v>
      </c>
      <c r="C11" s="66" t="s">
        <v>7</v>
      </c>
      <c r="D11" s="66"/>
      <c r="E11" s="65" t="s">
        <v>8</v>
      </c>
      <c r="F11" s="28"/>
      <c r="G11" s="29"/>
      <c r="H11" s="30"/>
      <c r="I11" s="30"/>
      <c r="J11" s="31"/>
    </row>
    <row r="12" spans="1:10" x14ac:dyDescent="0.35">
      <c r="A12" s="25"/>
      <c r="B12" s="1"/>
      <c r="C12" s="2">
        <v>2023</v>
      </c>
      <c r="D12" s="2">
        <v>2024</v>
      </c>
      <c r="E12" s="65"/>
      <c r="F12" s="28"/>
      <c r="G12" s="29"/>
      <c r="H12" s="30"/>
      <c r="I12" s="30"/>
      <c r="J12" s="31"/>
    </row>
    <row r="13" spans="1:10" ht="26" x14ac:dyDescent="0.35">
      <c r="A13" s="25"/>
      <c r="B13" s="1"/>
      <c r="C13" s="3" t="s">
        <v>9</v>
      </c>
      <c r="D13" s="3" t="s">
        <v>9</v>
      </c>
      <c r="E13" s="34" t="s">
        <v>10</v>
      </c>
    </row>
    <row r="14" spans="1:10" x14ac:dyDescent="0.35">
      <c r="A14" s="39">
        <v>1</v>
      </c>
      <c r="B14" s="39">
        <v>2</v>
      </c>
      <c r="C14" s="51">
        <v>3</v>
      </c>
      <c r="D14" s="51">
        <v>4</v>
      </c>
      <c r="E14" s="40">
        <v>5</v>
      </c>
      <c r="F14" s="43"/>
    </row>
    <row r="15" spans="1:10" ht="34.5" customHeight="1" x14ac:dyDescent="0.35">
      <c r="A15" s="41">
        <v>1</v>
      </c>
      <c r="B15" s="47" t="s">
        <v>11</v>
      </c>
      <c r="C15" s="54">
        <v>4037223</v>
      </c>
      <c r="D15" s="54">
        <v>4025133</v>
      </c>
      <c r="E15" s="54">
        <f>SUM(C15:D15)</f>
        <v>8062356</v>
      </c>
      <c r="F15" s="44"/>
      <c r="G15" s="44"/>
    </row>
    <row r="16" spans="1:10" ht="41.5" customHeight="1" x14ac:dyDescent="0.35">
      <c r="A16" s="42" t="s">
        <v>12</v>
      </c>
      <c r="B16" s="48" t="s">
        <v>13</v>
      </c>
      <c r="C16" s="55">
        <v>1000000</v>
      </c>
      <c r="D16" s="55">
        <v>1000000</v>
      </c>
      <c r="E16" s="56">
        <f>SUM(C16:D16)</f>
        <v>2000000</v>
      </c>
      <c r="F16" s="43"/>
      <c r="G16" s="45"/>
    </row>
    <row r="17" spans="1:12" ht="50" x14ac:dyDescent="0.35">
      <c r="A17" s="42" t="s">
        <v>14</v>
      </c>
      <c r="B17" s="48" t="s">
        <v>26</v>
      </c>
      <c r="C17" s="55">
        <v>100000</v>
      </c>
      <c r="D17" s="55">
        <v>250000</v>
      </c>
      <c r="E17" s="56">
        <f>SUM(C17:D17)</f>
        <v>350000</v>
      </c>
      <c r="F17" s="43"/>
      <c r="G17" s="45"/>
    </row>
    <row r="18" spans="1:12" x14ac:dyDescent="0.35">
      <c r="A18" s="42" t="s">
        <v>15</v>
      </c>
      <c r="B18" s="49" t="s">
        <v>16</v>
      </c>
      <c r="C18" s="56">
        <f>C15*7/100</f>
        <v>282605.61</v>
      </c>
      <c r="D18" s="56">
        <f>D15*7/100</f>
        <v>281759.31</v>
      </c>
      <c r="E18" s="56">
        <f>SUM(C18:D18)</f>
        <v>564364.91999999993</v>
      </c>
      <c r="F18" s="45"/>
      <c r="G18" s="45"/>
    </row>
    <row r="19" spans="1:12" ht="33" customHeight="1" x14ac:dyDescent="0.35">
      <c r="A19" s="42" t="s">
        <v>15</v>
      </c>
      <c r="B19" s="49" t="s">
        <v>27</v>
      </c>
      <c r="C19" s="56">
        <f>SUM(C15:C18)</f>
        <v>5419828.6100000003</v>
      </c>
      <c r="D19" s="56">
        <f>SUM(D15:D18)</f>
        <v>5556892.3099999996</v>
      </c>
      <c r="E19" s="56">
        <f>SUM(E15:E18)</f>
        <v>10976720.92</v>
      </c>
      <c r="F19" s="45"/>
      <c r="G19" s="45"/>
    </row>
    <row r="20" spans="1:12" x14ac:dyDescent="0.35">
      <c r="A20" s="42" t="s">
        <v>17</v>
      </c>
      <c r="B20" s="49" t="s">
        <v>28</v>
      </c>
      <c r="C20" s="69">
        <f>K28-E19</f>
        <v>6370109.0800000001</v>
      </c>
      <c r="D20" s="70"/>
      <c r="E20" s="71"/>
      <c r="F20" s="45"/>
      <c r="G20" s="45"/>
    </row>
    <row r="21" spans="1:12" x14ac:dyDescent="0.35">
      <c r="A21" s="42" t="s">
        <v>17</v>
      </c>
      <c r="B21" s="50" t="s">
        <v>29</v>
      </c>
      <c r="C21" s="72">
        <f>E19+C20</f>
        <v>17346830</v>
      </c>
      <c r="D21" s="73"/>
      <c r="E21" s="74"/>
      <c r="G21" s="46"/>
      <c r="H21" s="68"/>
      <c r="I21" s="68"/>
    </row>
    <row r="24" spans="1:12" x14ac:dyDescent="0.35">
      <c r="A24" s="5" t="s">
        <v>18</v>
      </c>
      <c r="B24" s="6"/>
      <c r="C24" s="7"/>
      <c r="D24" s="7"/>
      <c r="E24" s="7"/>
      <c r="F24" s="7"/>
      <c r="G24" s="7"/>
      <c r="H24" s="8"/>
      <c r="I24" s="8"/>
      <c r="J24" s="8"/>
    </row>
    <row r="25" spans="1:12" ht="15" thickBot="1" x14ac:dyDescent="0.4">
      <c r="A25" s="9"/>
      <c r="B25" s="10"/>
      <c r="C25" s="8"/>
      <c r="D25" s="8"/>
      <c r="E25" s="8"/>
      <c r="F25" s="8"/>
      <c r="G25" s="8"/>
      <c r="H25" s="8"/>
      <c r="I25" s="8"/>
      <c r="J25" s="8"/>
      <c r="K25" s="32"/>
    </row>
    <row r="26" spans="1:12" x14ac:dyDescent="0.35">
      <c r="A26" s="11"/>
      <c r="B26" s="12" t="s">
        <v>7</v>
      </c>
      <c r="C26" s="63">
        <v>2023</v>
      </c>
      <c r="D26" s="64"/>
      <c r="E26" s="13">
        <v>2024</v>
      </c>
      <c r="F26" s="13"/>
      <c r="G26" s="63">
        <v>2025</v>
      </c>
      <c r="H26" s="64"/>
      <c r="I26" s="63">
        <v>2026</v>
      </c>
      <c r="J26" s="64"/>
      <c r="K26" s="61" t="s">
        <v>8</v>
      </c>
      <c r="L26" s="62"/>
    </row>
    <row r="27" spans="1:12" ht="26" x14ac:dyDescent="0.35">
      <c r="A27" s="14" t="s">
        <v>5</v>
      </c>
      <c r="B27" s="1" t="s">
        <v>19</v>
      </c>
      <c r="C27" s="3" t="s">
        <v>20</v>
      </c>
      <c r="D27" s="3" t="s">
        <v>21</v>
      </c>
      <c r="E27" s="3" t="s">
        <v>20</v>
      </c>
      <c r="F27" s="15" t="s">
        <v>21</v>
      </c>
      <c r="G27" s="3" t="s">
        <v>20</v>
      </c>
      <c r="H27" s="15" t="s">
        <v>21</v>
      </c>
      <c r="I27" s="3" t="s">
        <v>20</v>
      </c>
      <c r="J27" s="15" t="s">
        <v>21</v>
      </c>
      <c r="K27" s="3" t="s">
        <v>20</v>
      </c>
      <c r="L27" s="16" t="s">
        <v>21</v>
      </c>
    </row>
    <row r="28" spans="1:12" x14ac:dyDescent="0.35">
      <c r="A28" s="17">
        <v>1</v>
      </c>
      <c r="B28" s="24" t="s">
        <v>22</v>
      </c>
      <c r="C28" s="57">
        <f>C19</f>
        <v>5419828.6100000003</v>
      </c>
      <c r="D28" s="18"/>
      <c r="E28" s="57">
        <f>D19</f>
        <v>5556892.3099999996</v>
      </c>
      <c r="F28" s="18"/>
      <c r="G28" s="57">
        <v>5554000</v>
      </c>
      <c r="H28" s="19"/>
      <c r="I28" s="57">
        <f>K28-C28-E28-G28</f>
        <v>816109.08000000101</v>
      </c>
      <c r="J28" s="19"/>
      <c r="K28" s="60">
        <v>17346830</v>
      </c>
      <c r="L28" s="20"/>
    </row>
    <row r="29" spans="1:12" x14ac:dyDescent="0.35">
      <c r="A29" s="21" t="s">
        <v>23</v>
      </c>
      <c r="B29" s="33" t="s">
        <v>30</v>
      </c>
      <c r="C29" s="58">
        <f t="shared" ref="C29:K29" si="0">C28*0.9</f>
        <v>4877845.7490000008</v>
      </c>
      <c r="D29" s="22">
        <f t="shared" si="0"/>
        <v>0</v>
      </c>
      <c r="E29" s="58">
        <f t="shared" si="0"/>
        <v>5001203.0789999999</v>
      </c>
      <c r="F29" s="22">
        <f t="shared" si="0"/>
        <v>0</v>
      </c>
      <c r="G29" s="58">
        <f>G28*0.9</f>
        <v>4998600</v>
      </c>
      <c r="H29" s="22">
        <f>H28*0.9</f>
        <v>0</v>
      </c>
      <c r="I29" s="58">
        <f t="shared" si="0"/>
        <v>734498.17200000095</v>
      </c>
      <c r="J29" s="22">
        <f t="shared" si="0"/>
        <v>0</v>
      </c>
      <c r="K29" s="58">
        <f t="shared" si="0"/>
        <v>15612147</v>
      </c>
      <c r="L29" s="23">
        <v>90</v>
      </c>
    </row>
    <row r="30" spans="1:12" ht="15" thickBot="1" x14ac:dyDescent="0.4">
      <c r="A30" s="35" t="s">
        <v>24</v>
      </c>
      <c r="B30" s="36" t="s">
        <v>25</v>
      </c>
      <c r="C30" s="59">
        <f t="shared" ref="C30:K30" si="1">C28*0.1</f>
        <v>541982.86100000003</v>
      </c>
      <c r="D30" s="37">
        <f t="shared" si="1"/>
        <v>0</v>
      </c>
      <c r="E30" s="59">
        <f t="shared" si="1"/>
        <v>555689.23100000003</v>
      </c>
      <c r="F30" s="37">
        <f t="shared" si="1"/>
        <v>0</v>
      </c>
      <c r="G30" s="59">
        <f>G28*0.1</f>
        <v>555400</v>
      </c>
      <c r="H30" s="37">
        <f>H28*0.1</f>
        <v>0</v>
      </c>
      <c r="I30" s="59">
        <f t="shared" si="1"/>
        <v>81610.908000000112</v>
      </c>
      <c r="J30" s="37">
        <f t="shared" si="1"/>
        <v>0</v>
      </c>
      <c r="K30" s="59">
        <f t="shared" si="1"/>
        <v>1734683</v>
      </c>
      <c r="L30" s="38">
        <v>10</v>
      </c>
    </row>
  </sheetData>
  <mergeCells count="12">
    <mergeCell ref="B8:H8"/>
    <mergeCell ref="H21:I21"/>
    <mergeCell ref="C20:E20"/>
    <mergeCell ref="C21:E21"/>
    <mergeCell ref="C1:F2"/>
    <mergeCell ref="E5:F5"/>
    <mergeCell ref="K26:L26"/>
    <mergeCell ref="C26:D26"/>
    <mergeCell ref="I26:J26"/>
    <mergeCell ref="E11:E12"/>
    <mergeCell ref="G26:H26"/>
    <mergeCell ref="C11:D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HXU5DPSK444F-947444548-22586</_dlc_DocId>
    <_dlc_DocIdUrl xmlns="aff8a95a-bdca-4bd1-9f28-df5ebd643b89">
      <Url>https://kontor.rik.ee/sm/_layouts/15/DocIdRedir.aspx?ID=HXU5DPSK444F-947444548-22586</Url>
      <Description>HXU5DPSK444F-947444548-22586</Description>
    </_dlc_DocIdUrl>
    <Lisainfo xmlns="0c0c7f0a-cfff-4da3-bf4b-351368c4d1a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3" ma:contentTypeDescription="Loo uus dokument" ma:contentTypeScope="" ma:versionID="dad839998c855217f981617064a6def0">
  <xsd:schema xmlns:xsd="http://www.w3.org/2001/XMLSchema" xmlns:xs="http://www.w3.org/2001/XMLSchema" xmlns:p="http://schemas.microsoft.com/office/2006/metadata/properties" xmlns:ns2="aff8a95a-bdca-4bd1-9f28-df5ebd643b89" xmlns:ns3="0c0c7f0a-cfff-4da3-bf4b-351368c4d1a1" targetNamespace="http://schemas.microsoft.com/office/2006/metadata/properties" ma:root="true" ma:fieldsID="33bf2686ad9173138ca6b10f878b1fa3" ns2:_="" ns3:_="">
    <xsd:import namespace="aff8a95a-bdca-4bd1-9f28-df5ebd643b89"/>
    <xsd:import namespace="0c0c7f0a-cfff-4da3-bf4b-351368c4d1a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Lisainf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0c7f0a-cfff-4da3-bf4b-351368c4d1a1" elementFormDefault="qualified">
    <xsd:import namespace="http://schemas.microsoft.com/office/2006/documentManagement/types"/>
    <xsd:import namespace="http://schemas.microsoft.com/office/infopath/2007/PartnerControls"/>
    <xsd:element name="Lisainfo" ma:index="13" nillable="true" ma:displayName="Lisainfo" ma:internalName="Lisainfo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D249709-AB18-418B-B2A5-376B7E9199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C3177A-96CA-47D8-86A8-BBB1C91FC086}">
  <ds:schemaRefs>
    <ds:schemaRef ds:uri="http://schemas.microsoft.com/office/2006/metadata/properties"/>
    <ds:schemaRef ds:uri="http://schemas.microsoft.com/office/infopath/2007/PartnerControls"/>
    <ds:schemaRef ds:uri="aff8a95a-bdca-4bd1-9f28-df5ebd643b89"/>
    <ds:schemaRef ds:uri="0c0c7f0a-cfff-4da3-bf4b-351368c4d1a1"/>
  </ds:schemaRefs>
</ds:datastoreItem>
</file>

<file path=customXml/itemProps3.xml><?xml version="1.0" encoding="utf-8"?>
<ds:datastoreItem xmlns:ds="http://schemas.openxmlformats.org/officeDocument/2006/customXml" ds:itemID="{127B4AE2-7296-48E6-B449-2A377728D4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0c0c7f0a-cfff-4da3-bf4b-351368c4d1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D2EE81A-7820-4E83-B2CE-BE543A84FA2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Terry Ney</dc:creator>
  <cp:keywords/>
  <dc:description/>
  <cp:lastModifiedBy>Lily Mals</cp:lastModifiedBy>
  <cp:revision/>
  <dcterms:created xsi:type="dcterms:W3CDTF">2022-12-13T11:23:38Z</dcterms:created>
  <dcterms:modified xsi:type="dcterms:W3CDTF">2023-11-13T10:40:07Z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0x01010079F7799B0CFE894F884EAB1620C1FEAE</vt:lpwstr>
  </property>
  <property fmtid="{D5CDD505-2E9C-101B-9397-08002B2CF9AE}" pid="3" name="_dlc_DocIdItemGuid">
    <vt:lpwstr>a30cdff3-9f1c-4b36-a933-afd7ea363987</vt:lpwstr>
  </property>
</Properties>
</file>